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019  г." sheetId="4" r:id="rId1"/>
  </sheets>
  <calcPr calcId="144525" refMode="R1C1"/>
</workbook>
</file>

<file path=xl/calcChain.xml><?xml version="1.0" encoding="utf-8"?>
<calcChain xmlns="http://schemas.openxmlformats.org/spreadsheetml/2006/main">
  <c r="E20" i="4" l="1"/>
  <c r="D20" i="4" s="1"/>
  <c r="E19" i="4" l="1"/>
  <c r="D19" i="4" s="1"/>
  <c r="D29" i="4" l="1"/>
  <c r="D21" i="4"/>
  <c r="F34" i="4"/>
  <c r="E33" i="4"/>
  <c r="D33" i="4" s="1"/>
  <c r="E32" i="4"/>
  <c r="D32" i="4" s="1"/>
  <c r="E31" i="4"/>
  <c r="D31" i="4" s="1"/>
  <c r="E30" i="4"/>
  <c r="D30" i="4" s="1"/>
  <c r="E29" i="4"/>
  <c r="E28" i="4"/>
  <c r="D28" i="4" s="1"/>
  <c r="E27" i="4"/>
  <c r="D27" i="4" s="1"/>
  <c r="E26" i="4"/>
  <c r="D26" i="4" s="1"/>
  <c r="E25" i="4"/>
  <c r="D25" i="4" s="1"/>
  <c r="E24" i="4"/>
  <c r="D24" i="4" s="1"/>
  <c r="E23" i="4"/>
  <c r="D23" i="4" s="1"/>
  <c r="E22" i="4"/>
  <c r="D22" i="4" s="1"/>
  <c r="E21" i="4"/>
  <c r="E18" i="4"/>
  <c r="D18" i="4" s="1"/>
  <c r="E17" i="4"/>
  <c r="D17" i="4" s="1"/>
  <c r="E16" i="4"/>
  <c r="D16" i="4" s="1"/>
  <c r="E15" i="4"/>
  <c r="D15" i="4" s="1"/>
  <c r="E12" i="4"/>
  <c r="D12" i="4" s="1"/>
  <c r="D34" i="4" l="1"/>
  <c r="D35" i="4" s="1"/>
  <c r="E34" i="4"/>
  <c r="E35" i="4" s="1"/>
  <c r="D36" i="4" l="1"/>
</calcChain>
</file>

<file path=xl/sharedStrings.xml><?xml version="1.0" encoding="utf-8"?>
<sst xmlns="http://schemas.openxmlformats.org/spreadsheetml/2006/main" count="39" uniqueCount="37">
  <si>
    <t xml:space="preserve">Смета доходов и расходов </t>
  </si>
  <si>
    <t>по содержанию и текущему  ремонту общего имущества</t>
  </si>
  <si>
    <r>
      <t xml:space="preserve">для многоквартирного дома по адресу </t>
    </r>
    <r>
      <rPr>
        <b/>
        <sz val="12"/>
        <rFont val="Arial"/>
        <family val="2"/>
        <charset val="204"/>
      </rPr>
      <t>ул. Беринга д.15</t>
    </r>
  </si>
  <si>
    <t xml:space="preserve"> общей площадью (м.кв.)</t>
  </si>
  <si>
    <t>Наименование статей доходов</t>
  </si>
  <si>
    <t>Доход:</t>
  </si>
  <si>
    <t>Содержание и ремонт: Начислено</t>
  </si>
  <si>
    <t>Расход:</t>
  </si>
  <si>
    <t>№ п/п</t>
  </si>
  <si>
    <t>Наименование статей расходов</t>
  </si>
  <si>
    <t>Аварийно-диспетчерская служба</t>
  </si>
  <si>
    <t>ЕДДС "051"</t>
  </si>
  <si>
    <t xml:space="preserve">Дератизация и Дизенсекция </t>
  </si>
  <si>
    <t>Обслуживание вентиляции</t>
  </si>
  <si>
    <t>Прием платежей от населения</t>
  </si>
  <si>
    <t>Профосмотры и текущий ремонт внутридомовых сетей  Водоотведения</t>
  </si>
  <si>
    <t>Профосмотры и текущий ремонт внутридомовых сетей  Водоснабжения</t>
  </si>
  <si>
    <t>Профосмотры и текущий ремонт внутридомовых сетей  Отопления</t>
  </si>
  <si>
    <t>Профосмотры и текущий ремонт внутридомовых сетей  Электроснабжения</t>
  </si>
  <si>
    <t xml:space="preserve">Ремонт\прочистка внутренней канализации </t>
  </si>
  <si>
    <t>Санитарное содержание  придомовой территории</t>
  </si>
  <si>
    <t>Санитарное содержание лестничных клеток</t>
  </si>
  <si>
    <t>Содержание контейнерной площадки</t>
  </si>
  <si>
    <t>Содержание мусоропровода</t>
  </si>
  <si>
    <t>Техническое обслуживание лифтов</t>
  </si>
  <si>
    <t>Формирование и доставка квитанций</t>
  </si>
  <si>
    <t>Итого расходов</t>
  </si>
  <si>
    <t xml:space="preserve">Результат по начислению:                                               ("+" экономия, "-" перерасход) </t>
  </si>
  <si>
    <t>за период c 1января 2019 г. по 31 декабря 2019 г.</t>
  </si>
  <si>
    <t>Тариф                    (руб/ с 1 м2)                   с 1 января                            по 31 декабря 2019</t>
  </si>
  <si>
    <t>Сумма                                        (руб / отчетный период) с 1 января по 31 декабря 2019</t>
  </si>
  <si>
    <t>Сумма          (руб/месяц)                             с 1 января                       по 31 декабря 2019</t>
  </si>
  <si>
    <t>Тариф                    (руб/ с 1 м2)                   с 1 января                           по 31 декабря 2019</t>
  </si>
  <si>
    <t>Сумма          (руб/месяц)                             с 1 января                        по 31 декабря 2019</t>
  </si>
  <si>
    <t>Результат по начислению:                                                         ("+" экономия, "-" перерасход) с 1 января по 31 декабря 2019 г.</t>
  </si>
  <si>
    <t>Материалы, преобретенные для обслуживания МКД</t>
  </si>
  <si>
    <t>Механизированная уборка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</si>
</sst>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u/>
      <sz val="14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left"/>
    </xf>
    <xf numFmtId="0" fontId="2" fillId="0" borderId="0" xfId="0" applyNumberFormat="1" applyFont="1" applyAlignment="1">
      <alignment wrapText="1"/>
    </xf>
    <xf numFmtId="0" fontId="5" fillId="0" borderId="0" xfId="0" applyFont="1" applyAlignment="1">
      <alignment horizontal="left"/>
    </xf>
    <xf numFmtId="0" fontId="6" fillId="0" borderId="3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5" fillId="2" borderId="5" xfId="0" applyNumberFormat="1" applyFont="1" applyFill="1" applyBorder="1" applyAlignment="1">
      <alignment horizontal="right"/>
    </xf>
    <xf numFmtId="0" fontId="5" fillId="0" borderId="11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center" wrapText="1"/>
    </xf>
    <xf numFmtId="0" fontId="6" fillId="0" borderId="15" xfId="0" applyNumberFormat="1" applyFont="1" applyBorder="1" applyAlignment="1">
      <alignment vertical="center"/>
    </xf>
    <xf numFmtId="0" fontId="6" fillId="0" borderId="16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vertical="center"/>
    </xf>
    <xf numFmtId="4" fontId="5" fillId="0" borderId="18" xfId="0" applyNumberFormat="1" applyFont="1" applyBorder="1" applyAlignment="1">
      <alignment vertical="center"/>
    </xf>
    <xf numFmtId="4" fontId="7" fillId="0" borderId="8" xfId="0" applyNumberFormat="1" applyFont="1" applyBorder="1" applyAlignment="1"/>
    <xf numFmtId="2" fontId="5" fillId="0" borderId="20" xfId="0" applyNumberFormat="1" applyFont="1" applyBorder="1" applyAlignment="1">
      <alignment vertical="center"/>
    </xf>
    <xf numFmtId="2" fontId="7" fillId="0" borderId="10" xfId="0" applyNumberFormat="1" applyFont="1" applyBorder="1" applyAlignment="1"/>
    <xf numFmtId="2" fontId="5" fillId="0" borderId="7" xfId="0" applyNumberFormat="1" applyFont="1" applyBorder="1" applyAlignment="1">
      <alignment vertical="center"/>
    </xf>
    <xf numFmtId="0" fontId="5" fillId="0" borderId="14" xfId="0" applyNumberFormat="1" applyFont="1" applyBorder="1" applyAlignment="1"/>
    <xf numFmtId="0" fontId="6" fillId="0" borderId="1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vertical="center"/>
    </xf>
    <xf numFmtId="0" fontId="6" fillId="0" borderId="23" xfId="0" applyNumberFormat="1" applyFont="1" applyBorder="1" applyAlignment="1">
      <alignment vertical="center"/>
    </xf>
    <xf numFmtId="0" fontId="6" fillId="0" borderId="4" xfId="0" applyNumberFormat="1" applyFont="1" applyBorder="1" applyAlignment="1">
      <alignment horizontal="center" vertical="center"/>
    </xf>
    <xf numFmtId="2" fontId="7" fillId="2" borderId="10" xfId="0" applyNumberFormat="1" applyFont="1" applyFill="1" applyBorder="1" applyAlignment="1"/>
    <xf numFmtId="0" fontId="6" fillId="0" borderId="24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vertical="center"/>
    </xf>
    <xf numFmtId="0" fontId="6" fillId="0" borderId="25" xfId="0" applyNumberFormat="1" applyFont="1" applyBorder="1" applyAlignment="1">
      <alignment vertical="center"/>
    </xf>
    <xf numFmtId="0" fontId="0" fillId="0" borderId="26" xfId="0" applyBorder="1" applyAlignment="1">
      <alignment horizontal="left"/>
    </xf>
    <xf numFmtId="0" fontId="0" fillId="0" borderId="21" xfId="0" applyBorder="1" applyAlignment="1">
      <alignment horizontal="left"/>
    </xf>
    <xf numFmtId="4" fontId="5" fillId="0" borderId="28" xfId="0" applyNumberFormat="1" applyFont="1" applyBorder="1" applyAlignment="1"/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7" fillId="0" borderId="4" xfId="0" applyNumberFormat="1" applyFont="1" applyBorder="1" applyAlignment="1"/>
    <xf numFmtId="4" fontId="5" fillId="0" borderId="29" xfId="0" applyNumberFormat="1" applyFont="1" applyBorder="1" applyAlignment="1"/>
    <xf numFmtId="4" fontId="7" fillId="0" borderId="4" xfId="0" applyNumberFormat="1" applyFont="1" applyBorder="1" applyAlignment="1"/>
    <xf numFmtId="4" fontId="5" fillId="0" borderId="6" xfId="0" applyNumberFormat="1" applyFont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right" wrapText="1"/>
    </xf>
    <xf numFmtId="0" fontId="4" fillId="0" borderId="0" xfId="0" applyNumberFormat="1" applyFont="1" applyAlignment="1">
      <alignment horizontal="center"/>
    </xf>
    <xf numFmtId="0" fontId="7" fillId="0" borderId="4" xfId="0" applyNumberFormat="1" applyFont="1" applyBorder="1" applyAlignment="1">
      <alignment horizontal="left" wrapText="1"/>
    </xf>
    <xf numFmtId="0" fontId="7" fillId="0" borderId="8" xfId="0" applyNumberFormat="1" applyFont="1" applyBorder="1" applyAlignment="1">
      <alignment horizontal="left" wrapText="1"/>
    </xf>
    <xf numFmtId="0" fontId="7" fillId="0" borderId="9" xfId="0" applyNumberFormat="1" applyFont="1" applyBorder="1" applyAlignment="1">
      <alignment horizontal="left" wrapText="1"/>
    </xf>
    <xf numFmtId="0" fontId="6" fillId="0" borderId="4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right" vertical="center"/>
    </xf>
    <xf numFmtId="0" fontId="5" fillId="0" borderId="12" xfId="0" applyNumberFormat="1" applyFont="1" applyBorder="1" applyAlignment="1">
      <alignment horizontal="right" wrapText="1"/>
    </xf>
    <xf numFmtId="0" fontId="5" fillId="0" borderId="27" xfId="0" applyNumberFormat="1" applyFont="1" applyBorder="1" applyAlignment="1">
      <alignment horizontal="right" wrapText="1"/>
    </xf>
    <xf numFmtId="0" fontId="5" fillId="0" borderId="13" xfId="0" applyNumberFormat="1" applyFont="1" applyBorder="1" applyAlignment="1">
      <alignment horizontal="right" wrapText="1"/>
    </xf>
    <xf numFmtId="4" fontId="8" fillId="0" borderId="26" xfId="0" applyNumberFormat="1" applyFont="1" applyBorder="1" applyAlignment="1">
      <alignment horizontal="center"/>
    </xf>
    <xf numFmtId="4" fontId="8" fillId="0" borderId="2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F37"/>
  <sheetViews>
    <sheetView tabSelected="1" workbookViewId="0">
      <selection activeCell="J21" sqref="J21"/>
    </sheetView>
  </sheetViews>
  <sheetFormatPr defaultRowHeight="15" x14ac:dyDescent="0.25"/>
  <cols>
    <col min="1" max="1" width="6.5703125" customWidth="1"/>
    <col min="2" max="2" width="21.7109375" customWidth="1"/>
    <col min="3" max="3" width="12.42578125" customWidth="1"/>
    <col min="4" max="4" width="16.7109375" customWidth="1"/>
    <col min="5" max="5" width="13.28515625" customWidth="1"/>
    <col min="6" max="6" width="12.85546875" customWidth="1"/>
  </cols>
  <sheetData>
    <row r="4" spans="1:6" ht="18" x14ac:dyDescent="0.25">
      <c r="A4" s="38" t="s">
        <v>0</v>
      </c>
      <c r="B4" s="38"/>
      <c r="C4" s="38"/>
      <c r="D4" s="38"/>
      <c r="E4" s="38"/>
      <c r="F4" s="38"/>
    </row>
    <row r="5" spans="1:6" ht="15.75" x14ac:dyDescent="0.25">
      <c r="A5" s="39" t="s">
        <v>1</v>
      </c>
      <c r="B5" s="39"/>
      <c r="C5" s="39"/>
      <c r="D5" s="39"/>
      <c r="E5" s="39"/>
      <c r="F5" s="39"/>
    </row>
    <row r="6" spans="1:6" ht="15.75" x14ac:dyDescent="0.25">
      <c r="A6" s="40" t="s">
        <v>2</v>
      </c>
      <c r="B6" s="40"/>
      <c r="C6" s="40"/>
      <c r="D6" s="40"/>
      <c r="E6" s="40"/>
      <c r="F6" s="40"/>
    </row>
    <row r="7" spans="1:6" ht="15.75" x14ac:dyDescent="0.25">
      <c r="A7" s="41" t="s">
        <v>3</v>
      </c>
      <c r="B7" s="41"/>
      <c r="C7" s="41"/>
      <c r="D7" s="41"/>
      <c r="E7" s="8">
        <v>4001.5</v>
      </c>
      <c r="F7" s="2"/>
    </row>
    <row r="8" spans="1:6" ht="15.75" x14ac:dyDescent="0.25">
      <c r="A8" s="42" t="s">
        <v>28</v>
      </c>
      <c r="B8" s="42"/>
      <c r="C8" s="42"/>
      <c r="D8" s="42"/>
      <c r="E8" s="42"/>
      <c r="F8" s="42"/>
    </row>
    <row r="9" spans="1:6" ht="15.75" thickBot="1" x14ac:dyDescent="0.3">
      <c r="A9" s="3"/>
      <c r="B9" s="3"/>
      <c r="C9" s="3"/>
      <c r="D9" s="3"/>
      <c r="E9" s="3"/>
      <c r="F9" s="3"/>
    </row>
    <row r="10" spans="1:6" ht="72.75" customHeight="1" x14ac:dyDescent="0.25">
      <c r="A10" s="36" t="s">
        <v>4</v>
      </c>
      <c r="B10" s="37"/>
      <c r="C10" s="37"/>
      <c r="D10" s="18" t="s">
        <v>30</v>
      </c>
      <c r="E10" s="18" t="s">
        <v>31</v>
      </c>
      <c r="F10" s="30" t="s">
        <v>32</v>
      </c>
    </row>
    <row r="11" spans="1:6" x14ac:dyDescent="0.25">
      <c r="A11" s="9"/>
      <c r="B11" s="10"/>
      <c r="C11" s="10"/>
      <c r="D11" s="22" t="s">
        <v>5</v>
      </c>
      <c r="E11" s="10"/>
      <c r="F11" s="11"/>
    </row>
    <row r="12" spans="1:6" ht="15.75" thickBot="1" x14ac:dyDescent="0.3">
      <c r="A12" s="47" t="s">
        <v>6</v>
      </c>
      <c r="B12" s="48"/>
      <c r="C12" s="48"/>
      <c r="D12" s="12">
        <f>E12*12</f>
        <v>1306089.6000000001</v>
      </c>
      <c r="E12" s="12">
        <f>F12*E7</f>
        <v>108840.8</v>
      </c>
      <c r="F12" s="16">
        <v>27.2</v>
      </c>
    </row>
    <row r="13" spans="1:6" x14ac:dyDescent="0.25">
      <c r="A13" s="20"/>
      <c r="B13" s="21"/>
      <c r="C13" s="21"/>
      <c r="D13" s="24" t="s">
        <v>7</v>
      </c>
      <c r="E13" s="25"/>
      <c r="F13" s="26"/>
    </row>
    <row r="14" spans="1:6" ht="57.75" customHeight="1" x14ac:dyDescent="0.25">
      <c r="A14" s="4" t="s">
        <v>8</v>
      </c>
      <c r="B14" s="46" t="s">
        <v>9</v>
      </c>
      <c r="C14" s="46"/>
      <c r="D14" s="19" t="s">
        <v>30</v>
      </c>
      <c r="E14" s="19" t="s">
        <v>33</v>
      </c>
      <c r="F14" s="31" t="s">
        <v>29</v>
      </c>
    </row>
    <row r="15" spans="1:6" x14ac:dyDescent="0.25">
      <c r="A15" s="5">
        <v>1</v>
      </c>
      <c r="B15" s="43" t="s">
        <v>10</v>
      </c>
      <c r="C15" s="43"/>
      <c r="D15" s="13">
        <f t="shared" ref="D15:D33" si="0">E15*12</f>
        <v>91234.2</v>
      </c>
      <c r="E15" s="34">
        <f>F15*E7</f>
        <v>7602.8499999999995</v>
      </c>
      <c r="F15" s="15">
        <v>1.9</v>
      </c>
    </row>
    <row r="16" spans="1:6" x14ac:dyDescent="0.25">
      <c r="A16" s="5">
        <v>2</v>
      </c>
      <c r="B16" s="44" t="s">
        <v>11</v>
      </c>
      <c r="C16" s="45"/>
      <c r="D16" s="13">
        <f t="shared" si="0"/>
        <v>7202.7000000000007</v>
      </c>
      <c r="E16" s="32">
        <f>F16*E7</f>
        <v>600.22500000000002</v>
      </c>
      <c r="F16" s="15">
        <v>0.15</v>
      </c>
    </row>
    <row r="17" spans="1:6" x14ac:dyDescent="0.25">
      <c r="A17" s="5">
        <v>3</v>
      </c>
      <c r="B17" s="43" t="s">
        <v>12</v>
      </c>
      <c r="C17" s="43"/>
      <c r="D17" s="13">
        <f t="shared" si="0"/>
        <v>24009</v>
      </c>
      <c r="E17" s="32">
        <f>F17*E7</f>
        <v>2000.75</v>
      </c>
      <c r="F17" s="15">
        <v>0.5</v>
      </c>
    </row>
    <row r="18" spans="1:6" ht="16.5" customHeight="1" x14ac:dyDescent="0.25">
      <c r="A18" s="5">
        <v>4</v>
      </c>
      <c r="B18" s="43" t="s">
        <v>36</v>
      </c>
      <c r="C18" s="43"/>
      <c r="D18" s="13">
        <f t="shared" si="0"/>
        <v>91234.2</v>
      </c>
      <c r="E18" s="34">
        <f>F18*E7</f>
        <v>7602.8499999999995</v>
      </c>
      <c r="F18" s="15">
        <v>1.9</v>
      </c>
    </row>
    <row r="19" spans="1:6" ht="29.25" customHeight="1" x14ac:dyDescent="0.25">
      <c r="A19" s="5">
        <v>5</v>
      </c>
      <c r="B19" s="44" t="s">
        <v>35</v>
      </c>
      <c r="C19" s="45"/>
      <c r="D19" s="13">
        <f t="shared" si="0"/>
        <v>72027</v>
      </c>
      <c r="E19" s="34">
        <f>F19*E7</f>
        <v>6002.25</v>
      </c>
      <c r="F19" s="15">
        <v>1.5</v>
      </c>
    </row>
    <row r="20" spans="1:6" ht="25.5" customHeight="1" x14ac:dyDescent="0.25">
      <c r="A20" s="5">
        <v>7</v>
      </c>
      <c r="B20" s="44" t="s">
        <v>35</v>
      </c>
      <c r="C20" s="45"/>
      <c r="D20" s="13">
        <f t="shared" si="0"/>
        <v>72027</v>
      </c>
      <c r="E20" s="34">
        <f>F20*E7</f>
        <v>6002.25</v>
      </c>
      <c r="F20" s="15">
        <v>1.5</v>
      </c>
    </row>
    <row r="21" spans="1:6" x14ac:dyDescent="0.25">
      <c r="A21" s="5">
        <v>8</v>
      </c>
      <c r="B21" s="43" t="s">
        <v>13</v>
      </c>
      <c r="C21" s="43"/>
      <c r="D21" s="13">
        <f t="shared" si="0"/>
        <v>3841.44</v>
      </c>
      <c r="E21" s="32">
        <f>F21*E7</f>
        <v>320.12</v>
      </c>
      <c r="F21" s="23">
        <v>0.08</v>
      </c>
    </row>
    <row r="22" spans="1:6" x14ac:dyDescent="0.25">
      <c r="A22" s="5">
        <v>9</v>
      </c>
      <c r="B22" s="43" t="s">
        <v>14</v>
      </c>
      <c r="C22" s="43"/>
      <c r="D22" s="13">
        <f t="shared" si="0"/>
        <v>28810.800000000003</v>
      </c>
      <c r="E22" s="34">
        <f>F22*E7</f>
        <v>2400.9</v>
      </c>
      <c r="F22" s="15">
        <v>0.6</v>
      </c>
    </row>
    <row r="23" spans="1:6" ht="22.5" customHeight="1" x14ac:dyDescent="0.25">
      <c r="A23" s="5">
        <v>10</v>
      </c>
      <c r="B23" s="43" t="s">
        <v>15</v>
      </c>
      <c r="C23" s="43"/>
      <c r="D23" s="13">
        <f t="shared" si="0"/>
        <v>93635.1</v>
      </c>
      <c r="E23" s="34">
        <f>F23*E7</f>
        <v>7802.9250000000002</v>
      </c>
      <c r="F23" s="15">
        <v>1.95</v>
      </c>
    </row>
    <row r="24" spans="1:6" ht="23.25" customHeight="1" x14ac:dyDescent="0.25">
      <c r="A24" s="5">
        <v>11</v>
      </c>
      <c r="B24" s="43" t="s">
        <v>16</v>
      </c>
      <c r="C24" s="43"/>
      <c r="D24" s="13">
        <f t="shared" si="0"/>
        <v>98436.9</v>
      </c>
      <c r="E24" s="34">
        <f>F24*E7</f>
        <v>8203.0749999999989</v>
      </c>
      <c r="F24" s="15">
        <v>2.0499999999999998</v>
      </c>
    </row>
    <row r="25" spans="1:6" ht="22.5" customHeight="1" x14ac:dyDescent="0.25">
      <c r="A25" s="5">
        <v>12</v>
      </c>
      <c r="B25" s="43" t="s">
        <v>17</v>
      </c>
      <c r="C25" s="43"/>
      <c r="D25" s="13">
        <f t="shared" si="0"/>
        <v>122445.9</v>
      </c>
      <c r="E25" s="34">
        <f>F25*E7</f>
        <v>10203.824999999999</v>
      </c>
      <c r="F25" s="15">
        <v>2.5499999999999998</v>
      </c>
    </row>
    <row r="26" spans="1:6" ht="28.5" customHeight="1" x14ac:dyDescent="0.25">
      <c r="A26" s="5">
        <v>13</v>
      </c>
      <c r="B26" s="43" t="s">
        <v>18</v>
      </c>
      <c r="C26" s="43"/>
      <c r="D26" s="13">
        <f t="shared" si="0"/>
        <v>60022.5</v>
      </c>
      <c r="E26" s="34">
        <f>F26*E7</f>
        <v>5001.875</v>
      </c>
      <c r="F26" s="15">
        <v>1.25</v>
      </c>
    </row>
    <row r="27" spans="1:6" x14ac:dyDescent="0.25">
      <c r="A27" s="5">
        <v>14</v>
      </c>
      <c r="B27" s="43" t="s">
        <v>19</v>
      </c>
      <c r="C27" s="43"/>
      <c r="D27" s="13">
        <f t="shared" si="0"/>
        <v>62423.399999999994</v>
      </c>
      <c r="E27" s="32">
        <f>F27*E7</f>
        <v>5201.95</v>
      </c>
      <c r="F27" s="23">
        <v>1.3</v>
      </c>
    </row>
    <row r="28" spans="1:6" ht="26.25" customHeight="1" x14ac:dyDescent="0.25">
      <c r="A28" s="5">
        <v>15</v>
      </c>
      <c r="B28" s="43" t="s">
        <v>20</v>
      </c>
      <c r="C28" s="43"/>
      <c r="D28" s="13">
        <f t="shared" si="0"/>
        <v>84031.5</v>
      </c>
      <c r="E28" s="34">
        <f>F28*E7</f>
        <v>7002.625</v>
      </c>
      <c r="F28" s="15">
        <v>1.75</v>
      </c>
    </row>
    <row r="29" spans="1:6" x14ac:dyDescent="0.25">
      <c r="A29" s="5">
        <v>16</v>
      </c>
      <c r="B29" s="43" t="s">
        <v>21</v>
      </c>
      <c r="C29" s="43"/>
      <c r="D29" s="13">
        <f t="shared" si="0"/>
        <v>105639.6</v>
      </c>
      <c r="E29" s="34">
        <f>F29*E7</f>
        <v>8803.3000000000011</v>
      </c>
      <c r="F29" s="15">
        <v>2.2000000000000002</v>
      </c>
    </row>
    <row r="30" spans="1:6" x14ac:dyDescent="0.25">
      <c r="A30" s="5">
        <v>17</v>
      </c>
      <c r="B30" s="43" t="s">
        <v>22</v>
      </c>
      <c r="C30" s="43"/>
      <c r="D30" s="13">
        <f t="shared" si="0"/>
        <v>43216.2</v>
      </c>
      <c r="E30" s="34">
        <f>F30*E7</f>
        <v>3601.35</v>
      </c>
      <c r="F30" s="15">
        <v>0.9</v>
      </c>
    </row>
    <row r="31" spans="1:6" x14ac:dyDescent="0.25">
      <c r="A31" s="5">
        <v>18</v>
      </c>
      <c r="B31" s="43" t="s">
        <v>23</v>
      </c>
      <c r="C31" s="43"/>
      <c r="D31" s="13">
        <f t="shared" si="0"/>
        <v>38414.400000000001</v>
      </c>
      <c r="E31" s="34">
        <f>F31*E7</f>
        <v>3201.2000000000003</v>
      </c>
      <c r="F31" s="15">
        <v>0.8</v>
      </c>
    </row>
    <row r="32" spans="1:6" x14ac:dyDescent="0.25">
      <c r="A32" s="5">
        <v>19</v>
      </c>
      <c r="B32" s="44" t="s">
        <v>24</v>
      </c>
      <c r="C32" s="45"/>
      <c r="D32" s="13">
        <f t="shared" si="0"/>
        <v>172864.8</v>
      </c>
      <c r="E32" s="34">
        <f>F32*E7</f>
        <v>14405.4</v>
      </c>
      <c r="F32" s="15">
        <v>3.6</v>
      </c>
    </row>
    <row r="33" spans="1:6" x14ac:dyDescent="0.25">
      <c r="A33" s="5">
        <v>20</v>
      </c>
      <c r="B33" s="44" t="s">
        <v>25</v>
      </c>
      <c r="C33" s="45"/>
      <c r="D33" s="13">
        <f t="shared" si="0"/>
        <v>57621.600000000006</v>
      </c>
      <c r="E33" s="34">
        <f>F33*E7</f>
        <v>4801.8</v>
      </c>
      <c r="F33" s="15">
        <v>1.2</v>
      </c>
    </row>
    <row r="34" spans="1:6" ht="15.75" thickBot="1" x14ac:dyDescent="0.3">
      <c r="A34" s="6"/>
      <c r="B34" s="49" t="s">
        <v>26</v>
      </c>
      <c r="C34" s="49"/>
      <c r="D34" s="12">
        <f>SUM(D15:D33)</f>
        <v>1329138.24</v>
      </c>
      <c r="E34" s="35">
        <f>SUM(E15:E33)</f>
        <v>110761.52</v>
      </c>
      <c r="F34" s="14">
        <f>SUM(F15:F33)</f>
        <v>27.68</v>
      </c>
    </row>
    <row r="35" spans="1:6" ht="33.75" customHeight="1" thickBot="1" x14ac:dyDescent="0.3">
      <c r="A35" s="7"/>
      <c r="B35" s="51" t="s">
        <v>27</v>
      </c>
      <c r="C35" s="51"/>
      <c r="D35" s="29">
        <f>D12-D34</f>
        <v>-23048.639999999898</v>
      </c>
      <c r="E35" s="33">
        <f>E12-E34</f>
        <v>-1920.7200000000012</v>
      </c>
      <c r="F35" s="17"/>
    </row>
    <row r="36" spans="1:6" ht="41.25" customHeight="1" thickBot="1" x14ac:dyDescent="0.3">
      <c r="A36" s="27"/>
      <c r="B36" s="50" t="s">
        <v>34</v>
      </c>
      <c r="C36" s="52"/>
      <c r="D36" s="53">
        <f>D35+E35</f>
        <v>-24969.359999999899</v>
      </c>
      <c r="E36" s="54"/>
      <c r="F36" s="28"/>
    </row>
    <row r="37" spans="1:6" x14ac:dyDescent="0.25">
      <c r="A37" s="1"/>
      <c r="B37" s="1"/>
      <c r="C37" s="1"/>
      <c r="D37" s="1"/>
      <c r="E37" s="1"/>
      <c r="F37" s="1"/>
    </row>
  </sheetData>
  <mergeCells count="31">
    <mergeCell ref="A12:C12"/>
    <mergeCell ref="B14:C14"/>
    <mergeCell ref="B15:C15"/>
    <mergeCell ref="B16:C16"/>
    <mergeCell ref="A4:F4"/>
    <mergeCell ref="A5:F5"/>
    <mergeCell ref="A6:F6"/>
    <mergeCell ref="A7:D7"/>
    <mergeCell ref="A8:F8"/>
    <mergeCell ref="A10:C10"/>
    <mergeCell ref="B29:C29"/>
    <mergeCell ref="B17:C17"/>
    <mergeCell ref="B18:C18"/>
    <mergeCell ref="B21:C21"/>
    <mergeCell ref="B22:C22"/>
    <mergeCell ref="B23:C23"/>
    <mergeCell ref="B19:C19"/>
    <mergeCell ref="B20:C20"/>
    <mergeCell ref="B24:C24"/>
    <mergeCell ref="B25:C25"/>
    <mergeCell ref="B26:C26"/>
    <mergeCell ref="B27:C27"/>
    <mergeCell ref="B28:C28"/>
    <mergeCell ref="B36:C36"/>
    <mergeCell ref="D36:E36"/>
    <mergeCell ref="B30:C30"/>
    <mergeCell ref="B31:C31"/>
    <mergeCell ref="B32:C32"/>
    <mergeCell ref="B33:C33"/>
    <mergeCell ref="B34:C34"/>
    <mergeCell ref="B35:C35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  г.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2020-03-18T11:26:12Z</dcterms:modified>
</cp:coreProperties>
</file>